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 132 CONTROLLING\- VÝSTUPY\10 M - Tabulky do SETu\1 SET Pohledávky\2022\"/>
    </mc:Choice>
  </mc:AlternateContent>
  <bookViews>
    <workbookView xWindow="-30" yWindow="15" windowWidth="14355" windowHeight="12645"/>
  </bookViews>
  <sheets>
    <sheet name="3.Q 2022" sheetId="2" r:id="rId1"/>
  </sheets>
  <definedNames>
    <definedName name="_xlnm.Print_Area" localSheetId="0">'3.Q 2022'!$A$1:$P$54</definedName>
  </definedNames>
  <calcPr calcId="162913"/>
</workbook>
</file>

<file path=xl/calcChain.xml><?xml version="1.0" encoding="utf-8"?>
<calcChain xmlns="http://schemas.openxmlformats.org/spreadsheetml/2006/main">
  <c r="E11" i="2" l="1"/>
  <c r="E10" i="2"/>
  <c r="E15" i="2" l="1"/>
  <c r="E14" i="2"/>
  <c r="E12" i="2" l="1"/>
  <c r="E21" i="2"/>
  <c r="M25" i="2" l="1"/>
  <c r="M24" i="2"/>
  <c r="E16" i="2" l="1"/>
  <c r="I16" i="2"/>
  <c r="I12" i="2"/>
  <c r="K25" i="2" l="1"/>
  <c r="I24" i="2"/>
  <c r="G24" i="2"/>
  <c r="G16" i="2" l="1"/>
  <c r="E20" i="2"/>
  <c r="E24" i="2" s="1"/>
  <c r="K24" i="2" l="1"/>
  <c r="I25" i="2"/>
  <c r="G25" i="2"/>
  <c r="M22" i="2"/>
  <c r="N45" i="2" l="1"/>
  <c r="M26" i="2" l="1"/>
  <c r="E22" i="2"/>
  <c r="K16" i="2"/>
  <c r="I18" i="2"/>
  <c r="K12" i="2"/>
  <c r="G12" i="2"/>
  <c r="G18" i="2" s="1"/>
  <c r="E25" i="2" l="1"/>
  <c r="K18" i="2"/>
  <c r="K26" i="2"/>
  <c r="I26" i="2"/>
  <c r="G26" i="2"/>
  <c r="E18" i="2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<sst xmlns="http://schemas.openxmlformats.org/spreadsheetml/2006/main" count="51" uniqueCount="26">
  <si>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</si>
  <si>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</si>
  <si>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</si>
  <si>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</si>
  <si>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</si>
  <si>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</si>
  <si>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</si>
  <si>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</si>
  <si>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</si>
  <si>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</si>
  <si>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</si>
  <si>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</si>
  <si>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</si>
  <si>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</si>
  <si>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</si>
  <si>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</si>
  <si>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</si>
  <si>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</si>
  <si>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</si>
  <si>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</si>
  <si>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</si>
  <si>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</si>
  <si>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</si>
  <si>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</si>
  <si>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1993 - 2022</t>
  </si>
  <si>
    <t>STRUKTURA POHLEDÁVEK K 30.9.2022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</si>
</sst>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54"/>
  <sheetViews>
    <sheetView showGridLines="0" tabSelected="1" zoomScale="70" zoomScaleNormal="70" zoomScaleSheetLayoutView="100" workbookViewId="0">
      <selection activeCell="D53" sqref="D53"/>
    </sheetView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20" width="11" style="1" bestFit="1" customWidth="1"/>
    <col min="21" max="21" width="10.125" style="1" bestFit="1" customWidth="1"/>
    <col min="22" max="16384" width="9" style="1"/>
  </cols>
  <sheetData>
    <row r="6" spans="2:21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1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21" s="27" customFormat="1" ht="15" customHeight="1" x14ac:dyDescent="0.2">
      <c r="B8" s="88"/>
      <c r="C8" s="75"/>
      <c r="D8" s="76"/>
      <c r="E8" s="84" t="s">
        <v>7</v>
      </c>
      <c r="F8" s="85"/>
      <c r="G8" s="74" t="s">
        <v>8</v>
      </c>
      <c r="H8" s="75"/>
      <c r="I8" s="75"/>
      <c r="J8" s="75"/>
      <c r="K8" s="75"/>
      <c r="L8" s="75"/>
      <c r="M8" s="75"/>
      <c r="N8" s="76"/>
      <c r="O8" s="92" t="s">
        <v>9</v>
      </c>
    </row>
    <row r="9" spans="2:21" s="27" customFormat="1" ht="15" customHeight="1" x14ac:dyDescent="0.2">
      <c r="B9" s="89"/>
      <c r="C9" s="90"/>
      <c r="D9" s="91"/>
      <c r="E9" s="86"/>
      <c r="F9" s="87"/>
      <c r="G9" s="78" t="s">
        <v>10</v>
      </c>
      <c r="H9" s="79"/>
      <c r="I9" s="78" t="s">
        <v>11</v>
      </c>
      <c r="J9" s="79"/>
      <c r="K9" s="78" t="s">
        <v>12</v>
      </c>
      <c r="L9" s="79"/>
      <c r="M9" s="77" t="s">
        <v>13</v>
      </c>
      <c r="N9" s="77"/>
      <c r="O9" s="93"/>
    </row>
    <row r="10" spans="2:21" s="2" customFormat="1" ht="15" customHeight="1" x14ac:dyDescent="0.2">
      <c r="B10" s="94" t="s">
        <v>14</v>
      </c>
      <c r="C10" s="64" t="s">
        <v>15</v>
      </c>
      <c r="D10" s="65"/>
      <c r="E10" s="70">
        <f>SUM(G10:L10)</f>
        <v>10412070792.710001</v>
      </c>
      <c r="F10" s="71"/>
      <c r="G10" s="70">
        <v>6960701320.1999998</v>
      </c>
      <c r="H10" s="71"/>
      <c r="I10" s="70">
        <v>3398039780.8200002</v>
      </c>
      <c r="J10" s="71"/>
      <c r="K10" s="70">
        <v>53329691.689999998</v>
      </c>
      <c r="L10" s="71"/>
      <c r="M10" s="70" t="s">
        <v>16</v>
      </c>
      <c r="N10" s="71"/>
      <c r="O10" s="45"/>
      <c r="S10" s="27"/>
      <c r="T10" s="27"/>
      <c r="U10" s="27"/>
    </row>
    <row r="11" spans="2:21" s="2" customFormat="1" ht="15" customHeight="1" x14ac:dyDescent="0.2">
      <c r="B11" s="61"/>
      <c r="C11" s="64" t="s">
        <v>17</v>
      </c>
      <c r="D11" s="65"/>
      <c r="E11" s="70">
        <f>SUM(G11:L11)</f>
        <v>21934079419.399998</v>
      </c>
      <c r="F11" s="71"/>
      <c r="G11" s="70">
        <v>12394468893.66</v>
      </c>
      <c r="H11" s="71"/>
      <c r="I11" s="70">
        <v>9477261529.1399994</v>
      </c>
      <c r="J11" s="71"/>
      <c r="K11" s="70">
        <v>62348996.600000001</v>
      </c>
      <c r="L11" s="71"/>
      <c r="M11" s="70" t="s">
        <v>16</v>
      </c>
      <c r="N11" s="71"/>
      <c r="O11" s="46"/>
      <c r="S11" s="27"/>
      <c r="T11" s="27"/>
      <c r="U11" s="27"/>
    </row>
    <row r="12" spans="2:21" s="2" customFormat="1" ht="15" customHeight="1" x14ac:dyDescent="0.2">
      <c r="B12" s="61"/>
      <c r="C12" s="62" t="s">
        <v>18</v>
      </c>
      <c r="D12" s="63"/>
      <c r="E12" s="72">
        <f>E10+E11</f>
        <v>32346150212.110001</v>
      </c>
      <c r="F12" s="73"/>
      <c r="G12" s="72">
        <f>G10+G11</f>
        <v>19355170213.860001</v>
      </c>
      <c r="H12" s="73"/>
      <c r="I12" s="72">
        <f>I10+I11</f>
        <v>12875301309.959999</v>
      </c>
      <c r="J12" s="73"/>
      <c r="K12" s="72">
        <f>K10+K11</f>
        <v>115678688.28999999</v>
      </c>
      <c r="L12" s="73"/>
      <c r="M12" s="72"/>
      <c r="N12" s="73"/>
      <c r="O12" s="28">
        <f>E12/E26</f>
        <v>0.55407594441192431</v>
      </c>
      <c r="S12" s="50"/>
    </row>
    <row r="13" spans="2:21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0"/>
    </row>
    <row r="14" spans="2:21" ht="15" customHeight="1" x14ac:dyDescent="0.2">
      <c r="B14" s="95" t="s">
        <v>19</v>
      </c>
      <c r="C14" s="64" t="s">
        <v>15</v>
      </c>
      <c r="D14" s="65"/>
      <c r="E14" s="70">
        <f>SUM(G14:L14)</f>
        <v>14547596522.75</v>
      </c>
      <c r="F14" s="71"/>
      <c r="G14" s="70">
        <v>10727789872.620001</v>
      </c>
      <c r="H14" s="71"/>
      <c r="I14" s="70">
        <v>3798897286.5799999</v>
      </c>
      <c r="J14" s="71"/>
      <c r="K14" s="70">
        <v>20909363.550000001</v>
      </c>
      <c r="L14" s="71"/>
      <c r="M14" s="80" t="s">
        <v>16</v>
      </c>
      <c r="N14" s="81"/>
      <c r="O14" s="46"/>
    </row>
    <row r="15" spans="2:21" ht="15" customHeight="1" x14ac:dyDescent="0.2">
      <c r="B15" s="96"/>
      <c r="C15" s="64" t="s">
        <v>17</v>
      </c>
      <c r="D15" s="65"/>
      <c r="E15" s="70">
        <f>SUM(G15:L15)</f>
        <v>10097940526.82</v>
      </c>
      <c r="F15" s="71"/>
      <c r="G15" s="70">
        <v>7169886296.9399996</v>
      </c>
      <c r="H15" s="71"/>
      <c r="I15" s="70">
        <v>2913680348.8000002</v>
      </c>
      <c r="J15" s="71"/>
      <c r="K15" s="70">
        <v>14373881.08</v>
      </c>
      <c r="L15" s="71"/>
      <c r="M15" s="80" t="s">
        <v>16</v>
      </c>
      <c r="N15" s="81"/>
      <c r="O15" s="45"/>
      <c r="S15" s="50"/>
      <c r="T15" s="2"/>
      <c r="U15" s="2"/>
    </row>
    <row r="16" spans="2:21" ht="15" customHeight="1" x14ac:dyDescent="0.2">
      <c r="B16" s="97"/>
      <c r="C16" s="62" t="s">
        <v>18</v>
      </c>
      <c r="D16" s="63"/>
      <c r="E16" s="72">
        <f>E14+E15</f>
        <v>24645537049.57</v>
      </c>
      <c r="F16" s="73"/>
      <c r="G16" s="72">
        <f>G14+G15</f>
        <v>17897676169.560001</v>
      </c>
      <c r="H16" s="73"/>
      <c r="I16" s="72">
        <f>I14+I15</f>
        <v>6712577635.3800001</v>
      </c>
      <c r="J16" s="73"/>
      <c r="K16" s="72">
        <f>K14+K15</f>
        <v>35283244.630000003</v>
      </c>
      <c r="L16" s="73"/>
      <c r="M16" s="72" t="s">
        <v>16</v>
      </c>
      <c r="N16" s="73"/>
      <c r="O16" s="28">
        <f>E16/E26</f>
        <v>0.42216768075129746</v>
      </c>
      <c r="S16" s="50"/>
      <c r="T16" s="2"/>
      <c r="U16" s="2"/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2"/>
    </row>
    <row r="18" spans="2:19" ht="15" customHeight="1" x14ac:dyDescent="0.2">
      <c r="B18" s="35" t="s">
        <v>20</v>
      </c>
      <c r="C18" s="66"/>
      <c r="D18" s="67"/>
      <c r="E18" s="68">
        <f>E12+E16</f>
        <v>56991687261.68</v>
      </c>
      <c r="F18" s="69"/>
      <c r="G18" s="68">
        <f>G12+G16</f>
        <v>37252846383.419998</v>
      </c>
      <c r="H18" s="69"/>
      <c r="I18" s="68">
        <f>I12+I16</f>
        <v>19587878945.34</v>
      </c>
      <c r="J18" s="69"/>
      <c r="K18" s="68">
        <f>K12+K16</f>
        <v>150961932.91999999</v>
      </c>
      <c r="L18" s="69"/>
      <c r="M18" s="68" t="s">
        <v>16</v>
      </c>
      <c r="N18" s="69"/>
      <c r="O18" s="47"/>
      <c r="S18" s="51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1" t="s">
        <v>21</v>
      </c>
      <c r="C20" s="64" t="s">
        <v>15</v>
      </c>
      <c r="D20" s="65"/>
      <c r="E20" s="80">
        <f>M20</f>
        <v>304531699.57999998</v>
      </c>
      <c r="F20" s="81"/>
      <c r="G20" s="70"/>
      <c r="H20" s="71"/>
      <c r="I20" s="70"/>
      <c r="J20" s="71"/>
      <c r="K20" s="70"/>
      <c r="L20" s="71"/>
      <c r="M20" s="70">
        <v>304531699.57999998</v>
      </c>
      <c r="N20" s="71"/>
      <c r="O20" s="46"/>
    </row>
    <row r="21" spans="2:19" ht="15" customHeight="1" x14ac:dyDescent="0.2">
      <c r="B21" s="61"/>
      <c r="C21" s="64" t="s">
        <v>17</v>
      </c>
      <c r="D21" s="65"/>
      <c r="E21" s="80">
        <f>M21</f>
        <v>1082331016.1099999</v>
      </c>
      <c r="F21" s="81"/>
      <c r="G21" s="70"/>
      <c r="H21" s="71"/>
      <c r="I21" s="70"/>
      <c r="J21" s="71"/>
      <c r="K21" s="70"/>
      <c r="L21" s="71"/>
      <c r="M21" s="70">
        <v>1082331016.1099999</v>
      </c>
      <c r="N21" s="71"/>
      <c r="O21" s="46"/>
    </row>
    <row r="22" spans="2:19" ht="15" customHeight="1" x14ac:dyDescent="0.2">
      <c r="B22" s="61"/>
      <c r="C22" s="62" t="s">
        <v>18</v>
      </c>
      <c r="D22" s="63"/>
      <c r="E22" s="72">
        <f>E20+E21</f>
        <v>1386862715.6899998</v>
      </c>
      <c r="F22" s="73"/>
      <c r="G22" s="72"/>
      <c r="H22" s="73"/>
      <c r="I22" s="72"/>
      <c r="J22" s="73"/>
      <c r="K22" s="72"/>
      <c r="L22" s="73"/>
      <c r="M22" s="72">
        <f>M20+M21</f>
        <v>1386862715.6899998</v>
      </c>
      <c r="N22" s="73"/>
      <c r="O22" s="28">
        <f>E22/E26</f>
        <v>2.3756374836778348E-2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1" t="s">
        <v>22</v>
      </c>
      <c r="C24" s="64" t="s">
        <v>15</v>
      </c>
      <c r="D24" s="65"/>
      <c r="E24" s="70">
        <f>E10+E14+E20</f>
        <v>25264199015.040001</v>
      </c>
      <c r="F24" s="71"/>
      <c r="G24" s="70">
        <f>G10+G14+G20</f>
        <v>17688491192.82</v>
      </c>
      <c r="H24" s="71"/>
      <c r="I24" s="70">
        <f>I10+I14+I20</f>
        <v>7196937067.3999996</v>
      </c>
      <c r="J24" s="71"/>
      <c r="K24" s="70">
        <f>K10+K14+K20</f>
        <v>74239055.239999995</v>
      </c>
      <c r="L24" s="71"/>
      <c r="M24" s="70">
        <f>+M20</f>
        <v>304531699.57999998</v>
      </c>
      <c r="N24" s="71"/>
      <c r="O24" s="46"/>
    </row>
    <row r="25" spans="2:19" ht="15" customHeight="1" x14ac:dyDescent="0.2">
      <c r="B25" s="61"/>
      <c r="C25" s="64" t="s">
        <v>17</v>
      </c>
      <c r="D25" s="65"/>
      <c r="E25" s="70">
        <f>E11+E15+E21</f>
        <v>33114350962.329998</v>
      </c>
      <c r="F25" s="71"/>
      <c r="G25" s="70">
        <f>G11+G15+G21</f>
        <v>19564355190.599998</v>
      </c>
      <c r="H25" s="71"/>
      <c r="I25" s="70">
        <f>I11+I15+I21</f>
        <v>12390941877.939999</v>
      </c>
      <c r="J25" s="71"/>
      <c r="K25" s="70">
        <f>K11+K15+K21</f>
        <v>76722877.680000007</v>
      </c>
      <c r="L25" s="71"/>
      <c r="M25" s="70">
        <f>M21</f>
        <v>1082331016.1099999</v>
      </c>
      <c r="N25" s="71">
        <v>1563040059.3900001</v>
      </c>
      <c r="O25" s="46"/>
    </row>
    <row r="26" spans="2:19" ht="15" customHeight="1" x14ac:dyDescent="0.2">
      <c r="B26" s="61"/>
      <c r="C26" s="62" t="s">
        <v>18</v>
      </c>
      <c r="D26" s="63"/>
      <c r="E26" s="57">
        <f>E24+E25</f>
        <v>58378549977.369995</v>
      </c>
      <c r="F26" s="58"/>
      <c r="G26" s="57">
        <f>G24+G25</f>
        <v>37252846383.419998</v>
      </c>
      <c r="H26" s="58"/>
      <c r="I26" s="57">
        <f>I24+I25</f>
        <v>19587878945.339996</v>
      </c>
      <c r="J26" s="58"/>
      <c r="K26" s="57">
        <f>K24+K25</f>
        <v>150961932.92000002</v>
      </c>
      <c r="L26" s="58"/>
      <c r="M26" s="57">
        <f>M24+M25</f>
        <v>1386862715.6899998</v>
      </c>
      <c r="N26" s="58"/>
      <c r="O26" s="28">
        <f>O12+O16+O22</f>
        <v>1.0000000000000002</v>
      </c>
    </row>
    <row r="27" spans="2:19" ht="15" customHeight="1" thickBot="1" x14ac:dyDescent="0.25">
      <c r="B27" s="54" t="s">
        <v>9</v>
      </c>
      <c r="C27" s="55"/>
      <c r="D27" s="56"/>
      <c r="E27" s="82">
        <f>G27+I27+K27+M27</f>
        <v>1</v>
      </c>
      <c r="F27" s="83"/>
      <c r="G27" s="59">
        <f>G26/E26</f>
        <v>0.63812558547378762</v>
      </c>
      <c r="H27" s="60"/>
      <c r="I27" s="59">
        <f>I26/E26</f>
        <v>0.33553212529144849</v>
      </c>
      <c r="J27" s="60"/>
      <c r="K27" s="59">
        <f>K26/E26</f>
        <v>2.585914397985549E-3</v>
      </c>
      <c r="L27" s="60"/>
      <c r="M27" s="59">
        <f>M26/E26</f>
        <v>2.3756374836778348E-2</v>
      </c>
      <c r="N27" s="60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3" t="s">
        <v>0</v>
      </c>
      <c r="P37" s="53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  <c r="S39" s="1"/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4" ht="15" customHeight="1" thickBot="1" x14ac:dyDescent="0.25"/>
    <row r="50" spans="2:4" ht="15" customHeight="1" x14ac:dyDescent="0.2">
      <c r="B50" s="8" t="s">
        <v>1</v>
      </c>
      <c r="C50" s="9">
        <v>2021</v>
      </c>
      <c r="D50" s="23">
        <v>2022</v>
      </c>
    </row>
    <row r="51" spans="2:4" ht="15" customHeight="1" x14ac:dyDescent="0.2">
      <c r="B51" s="11" t="s">
        <v>2</v>
      </c>
      <c r="C51" s="6">
        <v>57615</v>
      </c>
      <c r="D51" s="24">
        <v>57932.250998670002</v>
      </c>
    </row>
    <row r="52" spans="2:4" ht="15" customHeight="1" x14ac:dyDescent="0.2">
      <c r="B52" s="12" t="s">
        <v>3</v>
      </c>
      <c r="C52" s="13">
        <v>57740.130226759997</v>
      </c>
      <c r="D52" s="25">
        <v>57808.476834169996</v>
      </c>
    </row>
    <row r="53" spans="2:4" ht="15" customHeight="1" x14ac:dyDescent="0.2">
      <c r="B53" s="11" t="s">
        <v>4</v>
      </c>
      <c r="C53" s="6">
        <v>58215.77574117</v>
      </c>
      <c r="D53" s="24">
        <v>58378.549977369999</v>
      </c>
    </row>
    <row r="54" spans="2:4" ht="15" customHeight="1" thickBot="1" x14ac:dyDescent="0.25">
      <c r="B54" s="14" t="s">
        <v>5</v>
      </c>
      <c r="C54" s="15">
        <v>57599.76393329</v>
      </c>
      <c r="D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3.Q 2022</vt:lpstr>
      <vt:lpstr>'3.Q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13)</cp:lastModifiedBy>
  <cp:lastPrinted>2021-07-19T07:10:43Z</cp:lastPrinted>
  <dcterms:created xsi:type="dcterms:W3CDTF">2004-09-09T09:31:43Z</dcterms:created>
  <dcterms:modified xsi:type="dcterms:W3CDTF">2022-10-07T09:03:36Z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