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6 2020\Ekonomické přehledy\"/>
    </mc:Choice>
  </mc:AlternateContent>
  <bookViews>
    <workbookView xWindow="0" yWindow="0" windowWidth="14145" windowHeight="12615"/>
  </bookViews>
  <sheets>
    <sheet name="2.Q 2020" sheetId="2" r:id="rId1"/>
  </sheets>
  <definedNames>
    <definedName name="_xlnm.Print_Area" localSheetId="0">'2.Q 2020'!$A$1:$P$49</definedName>
  </definedNames>
  <calcPr calcId="162913"/>
</workbook>
</file>

<file path=xl/calcChain.xml><?xml version="1.0" encoding="utf-8"?>
<calcChain xmlns="http://schemas.openxmlformats.org/spreadsheetml/2006/main">
  <c r="N45" i="2" l="1"/>
  <c r="M25" i="2" l="1"/>
  <c r="K25" i="2"/>
  <c r="I25" i="2"/>
  <c r="G25" i="2"/>
  <c r="M24" i="2"/>
  <c r="M26" i="2" s="1"/>
  <c r="K24" i="2"/>
  <c r="I24" i="2"/>
  <c r="G24" i="2"/>
  <c r="M22" i="2"/>
  <c r="E21" i="2"/>
  <c r="E20" i="2"/>
  <c r="K16" i="2"/>
  <c r="I16" i="2"/>
  <c r="G16" i="2"/>
  <c r="E15" i="2"/>
  <c r="E14" i="2"/>
  <c r="K12" i="2"/>
  <c r="I12" i="2"/>
  <c r="G12" i="2"/>
  <c r="E11" i="2"/>
  <c r="E10" i="2"/>
  <c r="E25" i="2" l="1"/>
  <c r="E24" i="2"/>
  <c r="K18" i="2"/>
  <c r="K26" i="2"/>
  <c r="I26" i="2"/>
  <c r="G26" i="2"/>
  <c r="E22" i="2"/>
  <c r="G18" i="2"/>
  <c r="I18" i="2"/>
  <c r="E16" i="2"/>
  <c r="E12" i="2"/>
  <c r="E26" i="2" l="1"/>
  <c r="G27" i="2" s="1"/>
  <c r="E18" i="2"/>
  <c r="M27" i="2" l="1"/>
  <c r="I27" i="2"/>
  <c r="O16" i="2"/>
  <c r="O12" i="2"/>
  <c r="K27" i="2"/>
  <c r="O22" i="2"/>
  <c r="O26" i="2" l="1"/>
  <c r="E27" i="2"/>
</calcChain>
</file>

<file path=xl/sharedStrings.xml><?xml version="1.0" encoding="utf-8"?>
<sst xmlns="http://schemas.openxmlformats.org/spreadsheetml/2006/main" count="46" uniqueCount="26">
  <si>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</si>
  <si>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</si>
  <si>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</si>
  <si>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</si>
  <si>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</si>
  <si>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</si>
  <si>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</si>
  <si>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</si>
  <si>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</si>
  <si>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</si>
  <si>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</si>
  <si>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</si>
  <si>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</si>
  <si>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</si>
  <si>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</si>
  <si>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</si>
  <si>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</si>
  <si>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</si>
  <si>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</si>
  <si>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</si>
  <si>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</si>
  <si>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</si>
  <si>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</si>
  <si>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</si>
  <si>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1993 - 2020</t>
  </si>
  <si>
    <t>STRUKTURA POHLEDÁVEK K 30.6.2020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</si>
</sst>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3" fontId="1" fillId="3" borderId="1" xfId="0" applyNumberFormat="1" applyFont="1" applyFill="1" applyBorder="1" applyAlignment="1">
      <alignment horizontal="right" vertical="center"/>
    </xf>
    <xf numFmtId="165" fontId="1" fillId="0" borderId="0" xfId="0" applyNumberFormat="1" applyFont="1"/>
    <xf numFmtId="0" fontId="2" fillId="0" borderId="0" xfId="0" applyFont="1" applyBorder="1"/>
    <xf numFmtId="0" fontId="6" fillId="0" borderId="3" xfId="0" applyFont="1" applyFill="1" applyBorder="1" applyAlignment="1">
      <alignment horizontal="left" vertical="center" indent="1"/>
    </xf>
    <xf numFmtId="165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left" vertical="center" indent="1"/>
    </xf>
    <xf numFmtId="165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4" fontId="1" fillId="0" borderId="5" xfId="1" applyNumberFormat="1" applyFont="1" applyFill="1" applyBorder="1" applyAlignment="1">
      <alignment horizontal="right" vertical="center"/>
    </xf>
    <xf numFmtId="4" fontId="1" fillId="0" borderId="6" xfId="1" applyNumberFormat="1" applyFont="1" applyFill="1" applyBorder="1" applyAlignment="1">
      <alignment horizontal="right" vertical="center"/>
    </xf>
    <xf numFmtId="165" fontId="2" fillId="4" borderId="5" xfId="0" applyNumberFormat="1" applyFont="1" applyFill="1" applyBorder="1" applyAlignment="1">
      <alignment horizontal="right" vertical="center"/>
    </xf>
    <xf numFmtId="165" fontId="2" fillId="4" borderId="6" xfId="0" applyNumberFormat="1" applyFont="1" applyFill="1" applyBorder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/>
    </xf>
    <xf numFmtId="165" fontId="1" fillId="4" borderId="6" xfId="0" applyNumberFormat="1" applyFont="1" applyFill="1" applyBorder="1" applyAlignment="1">
      <alignment horizontal="right" vertical="center"/>
    </xf>
    <xf numFmtId="165" fontId="1" fillId="0" borderId="5" xfId="0" applyNumberFormat="1" applyFont="1" applyFill="1" applyBorder="1" applyAlignment="1">
      <alignment horizontal="right" vertical="center"/>
    </xf>
    <xf numFmtId="165" fontId="1" fillId="0" borderId="6" xfId="0" applyNumberFormat="1" applyFont="1" applyFill="1" applyBorder="1" applyAlignment="1">
      <alignment horizontal="right" vertical="center"/>
    </xf>
    <xf numFmtId="165" fontId="1" fillId="0" borderId="5" xfId="1" applyNumberFormat="1" applyFont="1" applyFill="1" applyBorder="1" applyAlignment="1">
      <alignment horizontal="right" vertical="center"/>
    </xf>
    <xf numFmtId="165" fontId="1" fillId="0" borderId="6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2" fillId="4" borderId="5" xfId="1" applyNumberFormat="1" applyFont="1" applyFill="1" applyBorder="1" applyAlignment="1">
      <alignment horizontal="right" vertical="center"/>
    </xf>
    <xf numFmtId="165" fontId="2" fillId="4" borderId="6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 wrapText="1" indent="1"/>
    </xf>
    <xf numFmtId="10" fontId="2" fillId="0" borderId="6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left" vertical="center" indent="1"/>
    </xf>
    <xf numFmtId="0" fontId="1" fillId="4" borderId="13" xfId="0" applyFont="1" applyFill="1" applyBorder="1" applyAlignment="1">
      <alignment horizontal="left" vertical="center" indent="1"/>
    </xf>
    <xf numFmtId="0" fontId="1" fillId="4" borderId="12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0" fontId="1" fillId="4" borderId="5" xfId="1" applyNumberFormat="1" applyFont="1" applyFill="1" applyBorder="1" applyAlignment="1">
      <alignment horizontal="right" vertical="center"/>
    </xf>
    <xf numFmtId="10" fontId="1" fillId="4" borderId="6" xfId="1" applyNumberFormat="1" applyFont="1" applyFill="1" applyBorder="1" applyAlignment="1">
      <alignment horizontal="right" vertical="center"/>
    </xf>
    <xf numFmtId="10" fontId="1" fillId="4" borderId="5" xfId="0" applyNumberFormat="1" applyFont="1" applyFill="1" applyBorder="1" applyAlignment="1">
      <alignment horizontal="right" vertical="center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3" fillId="2" borderId="1" xfId="0" applyFont="1" applyFill="1" applyBorder="1" applyAlignment="1">
      <alignment horizontal="centerContinuous" vertical="center"/>
    </xf>
    <xf numFmtId="0" fontId="1" fillId="0" borderId="1" xfId="0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indent="1"/>
    </xf>
    <xf numFmtId="3" fontId="1" fillId="0" borderId="6" xfId="0" applyNumberFormat="1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48"/>
  <sheetViews>
    <sheetView showGridLines="0" tabSelected="1" zoomScale="85" zoomScaleNormal="85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5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0" t="s">
        <v>6</v>
      </c>
    </row>
    <row r="8" spans="2:15" s="10" customFormat="1" ht="15" customHeight="1" x14ac:dyDescent="0.2">
      <c r="B8" s="48"/>
      <c r="C8" s="49"/>
      <c r="D8" s="50"/>
      <c r="E8" s="51" t="s">
        <v>7</v>
      </c>
      <c r="F8" s="52"/>
      <c r="G8" s="48" t="s">
        <v>8</v>
      </c>
      <c r="H8" s="49"/>
      <c r="I8" s="49"/>
      <c r="J8" s="49"/>
      <c r="K8" s="49"/>
      <c r="L8" s="49"/>
      <c r="M8" s="49"/>
      <c r="N8" s="50"/>
      <c r="O8" s="53" t="s">
        <v>9</v>
      </c>
    </row>
    <row r="9" spans="2:15" s="10" customFormat="1" ht="15" customHeight="1" x14ac:dyDescent="0.2">
      <c r="B9" s="54"/>
      <c r="C9" s="23"/>
      <c r="D9" s="24"/>
      <c r="E9" s="41"/>
      <c r="F9" s="42"/>
      <c r="G9" s="39" t="s">
        <v>10</v>
      </c>
      <c r="H9" s="40"/>
      <c r="I9" s="39" t="s">
        <v>11</v>
      </c>
      <c r="J9" s="40"/>
      <c r="K9" s="39" t="s">
        <v>12</v>
      </c>
      <c r="L9" s="40"/>
      <c r="M9" s="45" t="s">
        <v>13</v>
      </c>
      <c r="N9" s="45"/>
      <c r="O9" s="55"/>
    </row>
    <row r="10" spans="2:15" s="2" customFormat="1" ht="15" customHeight="1" x14ac:dyDescent="0.2">
      <c r="B10" s="56" t="s">
        <v>14</v>
      </c>
      <c r="C10" s="27" t="s">
        <v>15</v>
      </c>
      <c r="D10" s="28"/>
      <c r="E10" s="37">
        <f>SUM(G10:K10)</f>
        <v>10122380303.129999</v>
      </c>
      <c r="F10" s="38"/>
      <c r="G10" s="29">
        <v>6823225417.4200001</v>
      </c>
      <c r="H10" s="30"/>
      <c r="I10" s="29">
        <v>3242627813.4000001</v>
      </c>
      <c r="J10" s="30"/>
      <c r="K10" s="29">
        <v>56527072.310000002</v>
      </c>
      <c r="L10" s="30"/>
      <c r="M10" s="37" t="s">
        <v>16</v>
      </c>
      <c r="N10" s="38"/>
      <c r="O10" s="57"/>
    </row>
    <row r="11" spans="2:15" s="2" customFormat="1" ht="15" customHeight="1" x14ac:dyDescent="0.2">
      <c r="B11" s="58"/>
      <c r="C11" s="27" t="s">
        <v>17</v>
      </c>
      <c r="D11" s="28"/>
      <c r="E11" s="37">
        <f>SUM(G11:K11)</f>
        <v>23566633985.980003</v>
      </c>
      <c r="F11" s="38"/>
      <c r="G11" s="29">
        <v>13048505552.35</v>
      </c>
      <c r="H11" s="30"/>
      <c r="I11" s="29">
        <v>10452857872.450001</v>
      </c>
      <c r="J11" s="30"/>
      <c r="K11" s="29">
        <v>65270561.18</v>
      </c>
      <c r="L11" s="30"/>
      <c r="M11" s="37" t="s">
        <v>16</v>
      </c>
      <c r="N11" s="38"/>
      <c r="O11" s="59"/>
    </row>
    <row r="12" spans="2:15" s="2" customFormat="1" ht="15" customHeight="1" x14ac:dyDescent="0.2">
      <c r="B12" s="58"/>
      <c r="C12" s="25" t="s">
        <v>18</v>
      </c>
      <c r="D12" s="26"/>
      <c r="E12" s="31">
        <f>E10+E11</f>
        <v>33689014289.110001</v>
      </c>
      <c r="F12" s="32"/>
      <c r="G12" s="31">
        <f>G10+G11</f>
        <v>19871730969.77</v>
      </c>
      <c r="H12" s="32"/>
      <c r="I12" s="31">
        <f>I10+I11</f>
        <v>13695485685.85</v>
      </c>
      <c r="J12" s="32"/>
      <c r="K12" s="31">
        <f>K10+K11</f>
        <v>121797633.49000001</v>
      </c>
      <c r="L12" s="32"/>
      <c r="M12" s="31"/>
      <c r="N12" s="32"/>
      <c r="O12" s="60">
        <f>E12/E26</f>
        <v>0.59053191402961458</v>
      </c>
    </row>
    <row r="13" spans="2:15" s="2" customFormat="1" ht="15" customHeight="1" x14ac:dyDescent="0.2">
      <c r="B13" s="6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62"/>
    </row>
    <row r="14" spans="2:15" ht="15" customHeight="1" x14ac:dyDescent="0.2">
      <c r="B14" s="63" t="s">
        <v>19</v>
      </c>
      <c r="C14" s="27" t="s">
        <v>15</v>
      </c>
      <c r="D14" s="28"/>
      <c r="E14" s="35">
        <f>SUM(G14:K14)</f>
        <v>10797687884.29001</v>
      </c>
      <c r="F14" s="36"/>
      <c r="G14" s="29">
        <v>7560347760.9700098</v>
      </c>
      <c r="H14" s="30"/>
      <c r="I14" s="29">
        <v>3219072988.23</v>
      </c>
      <c r="J14" s="30"/>
      <c r="K14" s="29">
        <v>18267135.09</v>
      </c>
      <c r="L14" s="30"/>
      <c r="M14" s="35" t="s">
        <v>16</v>
      </c>
      <c r="N14" s="36"/>
      <c r="O14" s="59"/>
    </row>
    <row r="15" spans="2:15" ht="15" customHeight="1" x14ac:dyDescent="0.2">
      <c r="B15" s="64"/>
      <c r="C15" s="27" t="s">
        <v>17</v>
      </c>
      <c r="D15" s="28"/>
      <c r="E15" s="35">
        <f>SUM(G15:K15)</f>
        <v>11448292252.339989</v>
      </c>
      <c r="F15" s="36"/>
      <c r="G15" s="29">
        <v>8428307820.8899899</v>
      </c>
      <c r="H15" s="30"/>
      <c r="I15" s="29">
        <v>3003266106.6999998</v>
      </c>
      <c r="J15" s="30"/>
      <c r="K15" s="29">
        <v>16718324.75</v>
      </c>
      <c r="L15" s="30"/>
      <c r="M15" s="35" t="s">
        <v>16</v>
      </c>
      <c r="N15" s="36"/>
      <c r="O15" s="57"/>
    </row>
    <row r="16" spans="2:15" ht="15" customHeight="1" x14ac:dyDescent="0.2">
      <c r="B16" s="65"/>
      <c r="C16" s="25" t="s">
        <v>18</v>
      </c>
      <c r="D16" s="26"/>
      <c r="E16" s="31">
        <f>E14+E15</f>
        <v>22245980136.629997</v>
      </c>
      <c r="F16" s="32"/>
      <c r="G16" s="31">
        <f>G14+G15</f>
        <v>15988655581.860001</v>
      </c>
      <c r="H16" s="32"/>
      <c r="I16" s="31">
        <f>I14+I15</f>
        <v>6222339094.9300003</v>
      </c>
      <c r="J16" s="32"/>
      <c r="K16" s="31">
        <f>K14+K15</f>
        <v>34985459.840000004</v>
      </c>
      <c r="L16" s="32"/>
      <c r="M16" s="31" t="s">
        <v>16</v>
      </c>
      <c r="N16" s="32"/>
      <c r="O16" s="60">
        <f>E16/E26</f>
        <v>0.38994792536258421</v>
      </c>
    </row>
    <row r="17" spans="2:15" s="13" customFormat="1" ht="15" customHeight="1" x14ac:dyDescent="0.2">
      <c r="B17" s="66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62"/>
    </row>
    <row r="18" spans="2:15" ht="15" customHeight="1" x14ac:dyDescent="0.2">
      <c r="B18" s="67" t="s">
        <v>20</v>
      </c>
      <c r="C18" s="46"/>
      <c r="D18" s="47"/>
      <c r="E18" s="33">
        <f>E12+E16</f>
        <v>55934994425.739998</v>
      </c>
      <c r="F18" s="34"/>
      <c r="G18" s="33">
        <f>G12+G16</f>
        <v>35860386551.630005</v>
      </c>
      <c r="H18" s="34"/>
      <c r="I18" s="33">
        <f>I12+I16</f>
        <v>19917824780.779999</v>
      </c>
      <c r="J18" s="34"/>
      <c r="K18" s="33">
        <f>K12+K16</f>
        <v>156783093.33000001</v>
      </c>
      <c r="L18" s="34"/>
      <c r="M18" s="33" t="s">
        <v>16</v>
      </c>
      <c r="N18" s="34"/>
      <c r="O18" s="68"/>
    </row>
    <row r="19" spans="2:15" s="2" customFormat="1" ht="15" customHeight="1" x14ac:dyDescent="0.2">
      <c r="B19" s="69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70"/>
    </row>
    <row r="20" spans="2:15" ht="15" customHeight="1" x14ac:dyDescent="0.2">
      <c r="B20" s="58" t="s">
        <v>21</v>
      </c>
      <c r="C20" s="27" t="s">
        <v>15</v>
      </c>
      <c r="D20" s="28"/>
      <c r="E20" s="35">
        <f>M20</f>
        <v>263328567.06999999</v>
      </c>
      <c r="F20" s="36"/>
      <c r="G20" s="37"/>
      <c r="H20" s="38"/>
      <c r="I20" s="37"/>
      <c r="J20" s="38"/>
      <c r="K20" s="37"/>
      <c r="L20" s="38"/>
      <c r="M20" s="29">
        <v>263328567.06999999</v>
      </c>
      <c r="N20" s="30"/>
      <c r="O20" s="59"/>
    </row>
    <row r="21" spans="2:15" ht="15" customHeight="1" x14ac:dyDescent="0.2">
      <c r="B21" s="58"/>
      <c r="C21" s="27" t="s">
        <v>17</v>
      </c>
      <c r="D21" s="28"/>
      <c r="E21" s="35">
        <f>M21</f>
        <v>850269113.28999996</v>
      </c>
      <c r="F21" s="36"/>
      <c r="G21" s="37"/>
      <c r="H21" s="38"/>
      <c r="I21" s="37"/>
      <c r="J21" s="38"/>
      <c r="K21" s="37"/>
      <c r="L21" s="38"/>
      <c r="M21" s="29">
        <v>850269113.28999996</v>
      </c>
      <c r="N21" s="30"/>
      <c r="O21" s="59"/>
    </row>
    <row r="22" spans="2:15" ht="15" customHeight="1" x14ac:dyDescent="0.2">
      <c r="B22" s="58"/>
      <c r="C22" s="25" t="s">
        <v>18</v>
      </c>
      <c r="D22" s="26"/>
      <c r="E22" s="31">
        <f>E20+E21</f>
        <v>1113597680.3599999</v>
      </c>
      <c r="F22" s="32"/>
      <c r="G22" s="31"/>
      <c r="H22" s="32"/>
      <c r="I22" s="31"/>
      <c r="J22" s="32"/>
      <c r="K22" s="31"/>
      <c r="L22" s="32"/>
      <c r="M22" s="31">
        <f>M20+M21</f>
        <v>1113597680.3599999</v>
      </c>
      <c r="N22" s="32"/>
      <c r="O22" s="60">
        <f>E22/E26</f>
        <v>1.9520160607800992E-2</v>
      </c>
    </row>
    <row r="23" spans="2:15" s="13" customFormat="1" ht="15" customHeight="1" x14ac:dyDescent="0.2">
      <c r="B23" s="7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62"/>
    </row>
    <row r="24" spans="2:15" ht="15" customHeight="1" x14ac:dyDescent="0.2">
      <c r="B24" s="58" t="s">
        <v>22</v>
      </c>
      <c r="C24" s="27" t="s">
        <v>15</v>
      </c>
      <c r="D24" s="28"/>
      <c r="E24" s="37">
        <f>E10+E14+E20</f>
        <v>21183396754.490009</v>
      </c>
      <c r="F24" s="38"/>
      <c r="G24" s="37">
        <f t="shared" ref="G24:K25" si="0">G10+G14+G20</f>
        <v>14383573178.390011</v>
      </c>
      <c r="H24" s="38"/>
      <c r="I24" s="37">
        <f t="shared" si="0"/>
        <v>6461700801.6300001</v>
      </c>
      <c r="J24" s="38"/>
      <c r="K24" s="37">
        <f t="shared" si="0"/>
        <v>74794207.400000006</v>
      </c>
      <c r="L24" s="38"/>
      <c r="M24" s="37">
        <f>+M20</f>
        <v>263328567.06999999</v>
      </c>
      <c r="N24" s="38"/>
      <c r="O24" s="59"/>
    </row>
    <row r="25" spans="2:15" ht="15" customHeight="1" x14ac:dyDescent="0.2">
      <c r="B25" s="58"/>
      <c r="C25" s="27" t="s">
        <v>17</v>
      </c>
      <c r="D25" s="28"/>
      <c r="E25" s="37">
        <f>E11+E15+E21</f>
        <v>35865195351.609993</v>
      </c>
      <c r="F25" s="38"/>
      <c r="G25" s="37">
        <f t="shared" si="0"/>
        <v>21476813373.23999</v>
      </c>
      <c r="H25" s="38"/>
      <c r="I25" s="37">
        <f t="shared" si="0"/>
        <v>13456123979.150002</v>
      </c>
      <c r="J25" s="38"/>
      <c r="K25" s="37">
        <f t="shared" si="0"/>
        <v>81988885.930000007</v>
      </c>
      <c r="L25" s="38"/>
      <c r="M25" s="37">
        <f>+M21</f>
        <v>850269113.28999996</v>
      </c>
      <c r="N25" s="38"/>
      <c r="O25" s="59"/>
    </row>
    <row r="26" spans="2:15" ht="15" customHeight="1" x14ac:dyDescent="0.2">
      <c r="B26" s="58"/>
      <c r="C26" s="25" t="s">
        <v>18</v>
      </c>
      <c r="D26" s="26"/>
      <c r="E26" s="43">
        <f>E24+E25</f>
        <v>57048592106.100006</v>
      </c>
      <c r="F26" s="44"/>
      <c r="G26" s="43">
        <f>G24+G25</f>
        <v>35860386551.630005</v>
      </c>
      <c r="H26" s="44"/>
      <c r="I26" s="43">
        <f>I24+I25</f>
        <v>19917824780.780003</v>
      </c>
      <c r="J26" s="44"/>
      <c r="K26" s="43">
        <f>K24+K25</f>
        <v>156783093.33000001</v>
      </c>
      <c r="L26" s="44"/>
      <c r="M26" s="43">
        <f>M24+M25</f>
        <v>1113597680.3599999</v>
      </c>
      <c r="N26" s="44"/>
      <c r="O26" s="60">
        <f>O12+O16+O22</f>
        <v>0.99999999999999978</v>
      </c>
    </row>
    <row r="27" spans="2:15" ht="15" customHeight="1" x14ac:dyDescent="0.2">
      <c r="B27" s="72" t="s">
        <v>9</v>
      </c>
      <c r="C27" s="73"/>
      <c r="D27" s="74"/>
      <c r="E27" s="75">
        <f>G27+I27+K27+M27</f>
        <v>1</v>
      </c>
      <c r="F27" s="76"/>
      <c r="G27" s="77">
        <f>G26/E26</f>
        <v>0.62859371682540754</v>
      </c>
      <c r="H27" s="78"/>
      <c r="I27" s="77">
        <f>I26/E26</f>
        <v>0.34913788483572866</v>
      </c>
      <c r="J27" s="78"/>
      <c r="K27" s="77">
        <f>K26/E26</f>
        <v>2.7482377310628801E-3</v>
      </c>
      <c r="L27" s="78"/>
      <c r="M27" s="77">
        <f>M26/E26</f>
        <v>1.9520160607800992E-2</v>
      </c>
      <c r="N27" s="78"/>
      <c r="O27" s="79"/>
    </row>
    <row r="28" spans="2:15" ht="15" customHeight="1" x14ac:dyDescent="0.2">
      <c r="B28" s="16" t="s">
        <v>23</v>
      </c>
      <c r="C28" s="16"/>
      <c r="D28" s="16"/>
      <c r="E28" s="17"/>
      <c r="F28" s="17"/>
      <c r="G28" s="16"/>
      <c r="H28" s="16"/>
      <c r="I28" s="16"/>
      <c r="J28" s="16"/>
      <c r="K28" s="16"/>
      <c r="L28" s="16"/>
      <c r="M28" s="16"/>
      <c r="N28" s="16"/>
      <c r="O28" s="18"/>
    </row>
    <row r="29" spans="2:15" ht="15" customHeight="1" x14ac:dyDescent="0.2">
      <c r="E29" s="9"/>
      <c r="F29" s="9"/>
      <c r="G29" s="19"/>
      <c r="H29" s="19"/>
      <c r="I29" s="19"/>
      <c r="J29" s="19"/>
      <c r="K29" s="19"/>
      <c r="L29" s="19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80" t="s">
        <v>0</v>
      </c>
      <c r="P37" s="80"/>
    </row>
    <row r="38" spans="2:19" s="2" customFormat="1" ht="15" customHeight="1" x14ac:dyDescent="0.2">
      <c r="B38" s="21" t="s">
        <v>1</v>
      </c>
      <c r="C38" s="21">
        <v>1993</v>
      </c>
      <c r="D38" s="21">
        <v>1994</v>
      </c>
      <c r="E38" s="21">
        <v>1995</v>
      </c>
      <c r="F38" s="21">
        <v>1996</v>
      </c>
      <c r="G38" s="21">
        <v>1997</v>
      </c>
      <c r="H38" s="81">
        <v>1998</v>
      </c>
      <c r="I38" s="21">
        <v>1999</v>
      </c>
      <c r="J38" s="21">
        <v>2000</v>
      </c>
      <c r="K38" s="21">
        <v>2001</v>
      </c>
      <c r="L38" s="21">
        <v>2002</v>
      </c>
      <c r="M38" s="21">
        <v>2003</v>
      </c>
      <c r="N38" s="21">
        <v>2004</v>
      </c>
      <c r="O38" s="21">
        <v>2005</v>
      </c>
      <c r="P38" s="21">
        <v>2006</v>
      </c>
    </row>
    <row r="39" spans="2:19" s="2" customFormat="1" ht="15" customHeight="1" x14ac:dyDescent="0.2">
      <c r="B39" s="82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5">
        <v>62142</v>
      </c>
    </row>
    <row r="40" spans="2:19" s="2" customFormat="1" ht="15" customHeight="1" x14ac:dyDescent="0.2">
      <c r="B40" s="83" t="s">
        <v>3</v>
      </c>
      <c r="C40" s="8">
        <v>1714</v>
      </c>
      <c r="D40" s="8">
        <v>4485</v>
      </c>
      <c r="E40" s="8">
        <v>10142</v>
      </c>
      <c r="F40" s="8">
        <v>17973</v>
      </c>
      <c r="G40" s="8">
        <v>26879</v>
      </c>
      <c r="H40" s="8">
        <v>35823</v>
      </c>
      <c r="I40" s="8">
        <v>44837</v>
      </c>
      <c r="J40" s="8">
        <v>52646</v>
      </c>
      <c r="K40" s="8">
        <v>58550</v>
      </c>
      <c r="L40" s="8">
        <v>60805.60491337</v>
      </c>
      <c r="M40" s="8">
        <v>63203</v>
      </c>
      <c r="N40" s="8">
        <v>62297</v>
      </c>
      <c r="O40" s="8">
        <v>62722</v>
      </c>
      <c r="P40" s="8">
        <v>61492</v>
      </c>
    </row>
    <row r="41" spans="2:19" s="2" customFormat="1" ht="15" customHeight="1" x14ac:dyDescent="0.2">
      <c r="B41" s="82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5">
        <v>60894</v>
      </c>
    </row>
    <row r="42" spans="2:19" s="2" customFormat="1" ht="15" customHeight="1" x14ac:dyDescent="0.2">
      <c r="B42" s="83" t="s">
        <v>5</v>
      </c>
      <c r="C42" s="8">
        <v>3145</v>
      </c>
      <c r="D42" s="8">
        <v>7049</v>
      </c>
      <c r="E42" s="8">
        <v>13762</v>
      </c>
      <c r="F42" s="8">
        <v>21985</v>
      </c>
      <c r="G42" s="8">
        <v>32564</v>
      </c>
      <c r="H42" s="8">
        <v>39854</v>
      </c>
      <c r="I42" s="8">
        <v>49127</v>
      </c>
      <c r="J42" s="8">
        <v>55850</v>
      </c>
      <c r="K42" s="8">
        <v>60638.460358020006</v>
      </c>
      <c r="L42" s="8">
        <v>61749</v>
      </c>
      <c r="M42" s="8">
        <v>63754</v>
      </c>
      <c r="N42" s="8">
        <v>61977</v>
      </c>
      <c r="O42" s="8">
        <v>62180</v>
      </c>
      <c r="P42" s="8">
        <v>59721</v>
      </c>
    </row>
    <row r="43" spans="2:19" s="2" customFormat="1" ht="15" customHeight="1" x14ac:dyDescent="0.2"/>
    <row r="44" spans="2:19" ht="15" customHeight="1" x14ac:dyDescent="0.2">
      <c r="B44" s="21" t="s">
        <v>1</v>
      </c>
      <c r="C44" s="21">
        <v>2007</v>
      </c>
      <c r="D44" s="21">
        <v>2008</v>
      </c>
      <c r="E44" s="21">
        <v>2009</v>
      </c>
      <c r="F44" s="21">
        <v>2010</v>
      </c>
      <c r="G44" s="21">
        <v>2011</v>
      </c>
      <c r="H44" s="84">
        <v>2012</v>
      </c>
      <c r="I44" s="84">
        <v>2013</v>
      </c>
      <c r="J44" s="84">
        <v>2014</v>
      </c>
      <c r="K44" s="21">
        <v>2015</v>
      </c>
      <c r="L44" s="21">
        <v>2016</v>
      </c>
      <c r="M44" s="21">
        <v>2017</v>
      </c>
      <c r="N44" s="21">
        <v>2018</v>
      </c>
      <c r="O44" s="21">
        <v>2019</v>
      </c>
      <c r="P44" s="22">
        <v>2020</v>
      </c>
    </row>
    <row r="45" spans="2:19" ht="15" customHeight="1" x14ac:dyDescent="0.2">
      <c r="B45" s="85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86">
        <v>58250.94204301</v>
      </c>
    </row>
    <row r="46" spans="2:19" ht="15" customHeight="1" x14ac:dyDescent="0.2">
      <c r="B46" s="83" t="s">
        <v>3</v>
      </c>
      <c r="C46" s="8">
        <v>58702.139117749997</v>
      </c>
      <c r="D46" s="8">
        <v>56783.640900209903</v>
      </c>
      <c r="E46" s="8">
        <v>59925.355875059897</v>
      </c>
      <c r="F46" s="8">
        <v>60068.23251301</v>
      </c>
      <c r="G46" s="8">
        <v>61034.362505140001</v>
      </c>
      <c r="H46" s="8">
        <v>62305.31249235</v>
      </c>
      <c r="I46" s="8">
        <v>63145.32657248</v>
      </c>
      <c r="J46" s="8">
        <v>64321.608496870002</v>
      </c>
      <c r="K46" s="8">
        <v>63169.835174749998</v>
      </c>
      <c r="L46" s="8">
        <v>61144.651179410001</v>
      </c>
      <c r="M46" s="8">
        <v>59904.875790309998</v>
      </c>
      <c r="N46" s="8">
        <v>59538.065517499999</v>
      </c>
      <c r="O46" s="8">
        <v>59518.601759849997</v>
      </c>
      <c r="P46" s="87">
        <v>57048.592106099997</v>
      </c>
    </row>
    <row r="47" spans="2:19" ht="15" customHeight="1" x14ac:dyDescent="0.2">
      <c r="B47" s="85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86"/>
    </row>
    <row r="48" spans="2:19" ht="15" customHeight="1" x14ac:dyDescent="0.2">
      <c r="B48" s="83" t="s">
        <v>5</v>
      </c>
      <c r="C48" s="8">
        <v>57488.368621069996</v>
      </c>
      <c r="D48" s="8">
        <v>55797.4504726999</v>
      </c>
      <c r="E48" s="8">
        <v>59713.030024510001</v>
      </c>
      <c r="F48" s="8">
        <v>60092.39601638</v>
      </c>
      <c r="G48" s="8">
        <v>61310.986536169999</v>
      </c>
      <c r="H48" s="8">
        <v>62526.044997739999</v>
      </c>
      <c r="I48" s="8">
        <v>63378.11065088</v>
      </c>
      <c r="J48" s="8">
        <v>63867.115628959997</v>
      </c>
      <c r="K48" s="8">
        <v>61276.079763060014</v>
      </c>
      <c r="L48" s="8">
        <v>59957.423131449999</v>
      </c>
      <c r="M48" s="8">
        <v>59233.638444880002</v>
      </c>
      <c r="N48" s="8">
        <v>58750.507498519997</v>
      </c>
      <c r="O48" s="8">
        <v>57113.163449090003</v>
      </c>
      <c r="P48" s="87"/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drawing r:id="rId2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2020</vt:lpstr>
      <vt:lpstr>'2.Q 2020'!Oblast_tisku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24)</cp:lastModifiedBy>
  <cp:lastPrinted>2020-08-03T11:08:15Z</cp:lastPrinted>
  <dcterms:created xsi:type="dcterms:W3CDTF">2004-09-09T09:31:43Z</dcterms:created>
  <dcterms:modified xsi:type="dcterms:W3CDTF">2020-08-03T11:09:25Z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